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armon\Desktop\"/>
    </mc:Choice>
  </mc:AlternateContent>
  <bookViews>
    <workbookView xWindow="0" yWindow="0" windowWidth="20685" windowHeight="87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8" i="1" l="1"/>
  <c r="H219" i="1"/>
  <c r="H33" i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<sst xmlns="http://schemas.openxmlformats.org/spreadsheetml/2006/main" count="405" uniqueCount="393">
  <si>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</si>
  <si>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</si>
  <si>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</si>
  <si>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</si>
  <si>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</si>
  <si>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</si>
  <si>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</si>
  <si>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</si>
  <si>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</si>
  <si>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</si>
  <si>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</si>
  <si>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</si>
  <si>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</si>
  <si>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</si>
  <si>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</si>
  <si>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</si>
  <si>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</si>
  <si>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</si>
  <si>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</si>
  <si>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</si>
  <si>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</si>
  <si>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</si>
  <si>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</si>
  <si>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</si>
  <si>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</si>
  <si>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</si>
  <si>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</si>
  <si>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</si>
  <si>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</si>
  <si>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</si>
  <si>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</si>
  <si>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</si>
  <si>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</si>
  <si>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</si>
  <si>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</si>
  <si>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</si>
  <si>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</si>
  <si>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</si>
  <si>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</si>
  <si>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</si>
  <si>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</si>
  <si>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</si>
  <si>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</si>
  <si>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</si>
  <si>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</si>
  <si>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</si>
  <si>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</si>
  <si>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</si>
  <si>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</si>
  <si>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</si>
  <si>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</si>
  <si>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</si>
  <si>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</si>
  <si>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</si>
  <si>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</si>
  <si>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</si>
  <si>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</si>
  <si>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</si>
  <si>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</si>
  <si>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</si>
  <si>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</si>
  <si>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</si>
  <si>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</si>
  <si>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</si>
  <si>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</si>
  <si>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</si>
  <si>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</si>
  <si>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</si>
  <si>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</si>
  <si>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</si>
  <si>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</si>
  <si>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</si>
  <si>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</si>
  <si>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</si>
  <si>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</si>
  <si>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</si>
  <si>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</si>
  <si>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</si>
  <si>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</si>
  <si>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</si>
  <si>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</si>
  <si>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</si>
  <si>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</si>
  <si>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</si>
  <si>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</si>
  <si>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</si>
  <si>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</si>
  <si>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</si>
  <si>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</si>
  <si>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</si>
  <si>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</si>
  <si>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</si>
  <si>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</si>
  <si>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</si>
  <si>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</si>
  <si>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</si>
  <si>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</si>
  <si>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</si>
  <si>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</si>
  <si>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</si>
  <si>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</si>
  <si>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</si>
  <si>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</si>
  <si>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</si>
  <si>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</si>
  <si>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</si>
  <si>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</si>
  <si>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</si>
  <si>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</si>
  <si>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</si>
  <si>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</si>
  <si>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</si>
  <si>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</si>
  <si>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</si>
  <si>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</si>
  <si>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</si>
  <si>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</si>
  <si>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</si>
  <si>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</si>
  <si>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</si>
  <si>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</si>
  <si>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</si>
  <si>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</si>
  <si>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</si>
  <si>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</si>
  <si>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</si>
  <si>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</si>
  <si>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</si>
  <si>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</si>
  <si>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</si>
  <si>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</si>
  <si>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</si>
  <si>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</si>
  <si>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</si>
  <si>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</si>
  <si>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</si>
  <si>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</si>
  <si>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</si>
  <si>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</si>
  <si>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</si>
  <si>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</si>
  <si>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</si>
  <si>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</si>
  <si>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</si>
  <si>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</si>
  <si>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</si>
  <si>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</si>
  <si>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</si>
  <si>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</si>
  <si>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</si>
  <si>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</si>
  <si>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</si>
  <si>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</si>
  <si>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</si>
  <si>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</si>
  <si>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</si>
  <si>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</si>
  <si>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</si>
  <si>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</si>
  <si>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</si>
  <si>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</si>
  <si>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</si>
  <si>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</si>
  <si>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</si>
  <si>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</si>
  <si>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</si>
  <si>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</si>
  <si>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</si>
  <si>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</si>
  <si>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</si>
  <si>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</si>
  <si>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</si>
  <si>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</si>
  <si>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</si>
  <si>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</si>
  <si>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</si>
  <si>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</si>
  <si>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</si>
  <si>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</si>
  <si>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</si>
  <si>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</si>
  <si>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</si>
  <si>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</si>
  <si>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</si>
  <si>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</si>
  <si>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</si>
  <si>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</si>
  <si>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</si>
  <si>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</si>
  <si>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</si>
  <si>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</si>
  <si>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</si>
  <si>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</si>
  <si>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</si>
  <si>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</si>
  <si>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</si>
  <si>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</si>
  <si>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</si>
  <si>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</si>
  <si>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</si>
  <si>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</si>
  <si>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</si>
  <si>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</si>
  <si>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</si>
  <si>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</si>
  <si>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</si>
  <si>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</si>
  <si>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</si>
  <si>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</si>
  <si>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</si>
  <si>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</si>
  <si>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</si>
  <si>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</si>
  <si>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</si>
  <si>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</si>
  <si>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</si>
  <si>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</si>
  <si>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</si>
  <si>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</si>
  <si>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</si>
  <si>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</si>
  <si>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</si>
  <si>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</si>
  <si>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</si>
  <si>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</si>
  <si>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</si>
  <si>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</si>
  <si>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</si>
  <si>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</si>
  <si>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</si>
  <si>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</si>
  <si>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</si>
  <si>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</si>
  <si>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</si>
  <si>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</si>
  <si>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</si>
  <si>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</si>
  <si>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</si>
  <si>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</si>
  <si>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</si>
  <si>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</si>
  <si>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</si>
  <si>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</si>
  <si>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</si>
  <si>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</si>
  <si>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</si>
  <si>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</si>
  <si>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</si>
  <si>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</si>
  <si>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</si>
  <si>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</si>
  <si>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</si>
  <si>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</si>
  <si>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</si>
  <si>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</si>
  <si>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</si>
  <si>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</si>
  <si>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</si>
  <si>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</si>
  <si>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</si>
  <si>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</si>
  <si>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</si>
  <si>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</si>
  <si>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</si>
  <si>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</si>
  <si>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</si>
  <si>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</si>
  <si>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</si>
  <si>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</si>
  <si>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</si>
  <si>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</si>
  <si>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</si>
  <si>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</si>
  <si>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</si>
  <si>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</si>
  <si>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</si>
  <si>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</si>
  <si>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</si>
  <si>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</si>
  <si>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</si>
  <si>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</si>
  <si>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</si>
  <si>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</si>
  <si>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</si>
  <si>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</si>
  <si>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</si>
  <si>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</si>
  <si>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</si>
  <si>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</si>
  <si>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</si>
  <si>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</si>
  <si>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</si>
  <si>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</si>
  <si>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</si>
  <si>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</si>
  <si>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</si>
  <si>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</si>
  <si>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</si>
  <si>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</si>
  <si>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</si>
  <si>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</si>
  <si>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</si>
  <si>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</si>
  <si>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</si>
  <si>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</si>
  <si>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</si>
  <si>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</si>
  <si>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</si>
  <si>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</si>
  <si>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</si>
  <si>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</si>
  <si>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</si>
  <si>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</si>
  <si>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</si>
  <si>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</si>
  <si>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</si>
  <si>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</si>
  <si>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</si>
  <si>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</si>
  <si>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</si>
  <si>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</si>
  <si>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</si>
  <si>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</si>
  <si>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</si>
  <si>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</si>
  <si>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</si>
  <si>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</si>
  <si>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</si>
  <si>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</si>
  <si>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</si>
  <si>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</si>
  <si>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</si>
  <si>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</si>
  <si>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</si>
  <si>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</si>
  <si>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</si>
  <si>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</si>
  <si>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</si>
  <si>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</si>
  <si>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</si>
  <si>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</si>
  <si>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</si>
  <si>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</si>
  <si>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</si>
  <si>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</si>
  <si>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</si>
  <si>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</si>
  <si>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</si>
  <si>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</si>
  <si>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</si>
  <si>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</si>
  <si>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</si>
  <si>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</si>
  <si>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</si>
  <si>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</si>
  <si>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</si>
  <si>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</si>
  <si>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</si>
  <si>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</si>
  <si>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</si>
  <si>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</si>
  <si>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</si>
  <si>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</si>
  <si>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</si>
  <si>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</si>
  <si>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</si>
  <si>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</si>
  <si>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</si>
  <si>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</si>
  <si>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</si>
  <si>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</si>
  <si>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</si>
  <si>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</si>
  <si>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</si>
  <si>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</si>
  <si>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</si>
  <si>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</si>
  <si>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</si>
  <si>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</si>
  <si>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</si>
  <si>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</si>
  <si>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</si>
  <si>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</si>
  <si>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</si>
  <si>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</si>
  <si>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</si>
  <si>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</si>
  <si>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</si>
  <si>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Maricopa Unified School District</t>
  </si>
  <si>
    <t>One Architecture</t>
  </si>
  <si>
    <t>Chasse Building Team</t>
  </si>
  <si>
    <t>Maricops</t>
  </si>
  <si>
    <t>City of 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</si>
</sst>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7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4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ssebuildingteam.sharepoint.com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205" zoomScaleNormal="100" zoomScaleSheetLayoutView="100" workbookViewId="0">
      <selection activeCell="K202" sqref="K202"/>
    </sheetView>
  </sheetViews>
  <sheetFormatPr defaultColWidth="0.28515625" defaultRowHeight="12.75"/>
  <cols>
    <col min="1" max="1" width="0.42578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42578125" style="104" hidden="1" customWidth="1"/>
    <col min="13" max="13" width="2.140625" style="104" customWidth="1"/>
    <col min="14" max="14" width="20.42578125" style="103" customWidth="1"/>
    <col min="15" max="15" width="10.42578125" style="104" hidden="1" customWidth="1"/>
    <col min="16" max="16" width="2.140625" style="104" customWidth="1"/>
    <col min="17" max="17" width="20.42578125" style="103" customWidth="1"/>
    <col min="18" max="18" width="10.42578125" style="104" hidden="1" customWidth="1"/>
    <col min="19" max="19" width="2.140625" style="104" customWidth="1"/>
    <col min="20" max="20" width="20.42578125" style="103" customWidth="1"/>
    <col min="21" max="21" width="10.42578125" style="104" hidden="1" customWidth="1"/>
    <col min="22" max="22" width="2.140625" style="104" customWidth="1"/>
    <col min="23" max="23" width="20.42578125" style="103" customWidth="1"/>
    <col min="24" max="24" width="10.42578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389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3" t="s">
        <v>390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391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 t="s">
        <v>392</v>
      </c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128684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>
        <v>1</v>
      </c>
      <c r="F20" s="321" t="str">
        <f>IFERROR((#REF!+G20/#REF!),"")</f>
        <v/>
      </c>
      <c r="G20" s="248"/>
      <c r="H20" s="248">
        <v>9375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>
        <v>1</v>
      </c>
      <c r="F21" s="322" t="str">
        <f>IFERROR((#REF!+G21/#REF!),"")</f>
        <v/>
      </c>
      <c r="G21" s="248"/>
      <c r="H21" s="248">
        <v>1900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11275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>
        <v>1</v>
      </c>
      <c r="F25" s="321" t="str">
        <f>IFERROR((#REF!+G25/#REF!),"")</f>
        <v/>
      </c>
      <c r="G25" s="253"/>
      <c r="H25" s="253">
        <v>900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900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>
        <v>1</v>
      </c>
      <c r="F33" s="322" t="str">
        <f>IFERROR((#REF!+G33/#REF!),"")</f>
        <v/>
      </c>
      <c r="G33" s="253"/>
      <c r="H33" s="253">
        <f>40231+2584</f>
        <v>42815</v>
      </c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42815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>
        <v>1</v>
      </c>
      <c r="F173" s="325" t="str">
        <f>IFERROR((#REF!+G173/#REF!),"")</f>
        <v/>
      </c>
      <c r="G173" s="253">
        <v>3000</v>
      </c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3000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1</v>
      </c>
      <c r="F190" s="147" t="str">
        <f>IFERROR((#REF!+G190/#REF!),"")</f>
        <v/>
      </c>
      <c r="G190" s="253"/>
      <c r="H190" s="253">
        <v>6565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6565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1</v>
      </c>
      <c r="F197" s="325" t="str">
        <f>IFERROR((#REF!+G197/#REF!),"")</f>
        <v/>
      </c>
      <c r="G197" s="253"/>
      <c r="H197" s="253">
        <v>11220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>
        <v>1</v>
      </c>
      <c r="F202" s="325" t="str">
        <f>IFERROR((#REF!+G202/#REF!),"")</f>
        <v/>
      </c>
      <c r="G202" s="253">
        <v>35000</v>
      </c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35000</v>
      </c>
      <c r="H206" s="180">
        <f>SUM(H195:H205)</f>
        <v>11220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110775</v>
      </c>
      <c r="F215" s="170"/>
      <c r="G215" s="72">
        <f>(G23+G28+G36+G44+G51+G58+G74+G86+G101+G116+G130+G138+G144+G149+G152+G160+G168+G177+G183+G188+G171+G193+G206+G214)</f>
        <v>38000</v>
      </c>
      <c r="H215" s="72">
        <f>(H23+H28+H36+H44+H51+H58+H74+H86+H101+H116+H130+H138+H144+H149+H152+H160+H168+H177+H183+H188+H171+H193+H206+H214)</f>
        <v>72775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4.737185664107426E-2</v>
      </c>
      <c r="C216" s="35" t="s">
        <v>172</v>
      </c>
      <c r="D216" s="14"/>
      <c r="E216" s="77"/>
      <c r="F216" s="333">
        <f>SUM(G216:I216)</f>
        <v>6096</v>
      </c>
      <c r="G216" s="304"/>
      <c r="H216" s="305">
        <v>6096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1.2919057536290449E-2</v>
      </c>
      <c r="C218" s="38" t="s">
        <v>174</v>
      </c>
      <c r="D218" s="37"/>
      <c r="E218" s="79"/>
      <c r="F218" s="325">
        <f>SUM(G218:I218)</f>
        <v>1662.4760000000001</v>
      </c>
      <c r="G218" s="306"/>
      <c r="H218" s="307">
        <f>3078-H219</f>
        <v>1662.4760000000001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1.0999999999999999E-2</v>
      </c>
      <c r="C219" s="40" t="s">
        <v>175</v>
      </c>
      <c r="D219" s="37"/>
      <c r="E219" s="79"/>
      <c r="F219" s="325">
        <f>SUM(G219:I219)</f>
        <v>1415.5239999999999</v>
      </c>
      <c r="G219" s="306"/>
      <c r="H219" s="307">
        <f>128684*0.011</f>
        <v>1415.5239999999999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6.7879456653507822E-2</v>
      </c>
      <c r="C220" s="41" t="s">
        <v>176</v>
      </c>
      <c r="D220" s="37"/>
      <c r="E220" s="80"/>
      <c r="F220" s="327">
        <f>SUM(G220:I220)</f>
        <v>8735</v>
      </c>
      <c r="G220" s="308"/>
      <c r="H220" s="309">
        <v>8735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128684</v>
      </c>
      <c r="F221" s="171"/>
      <c r="G221" s="43">
        <f>SUM(G215:G220)</f>
        <v>38000</v>
      </c>
      <c r="H221" s="43">
        <f>SUM(H215:H220)</f>
        <v>90684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128684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2" ma:contentTypeDescription="Create a new document." ma:contentTypeScope="" ma:versionID="4774dfdaf7fcf858a014916030d0f47b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56a5c0bdeeb1f2dd6c254f92fb54e392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C6FA87-7E1F-4503-9AC6-0F490C13F0FB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21a5325a-d915-409f-8cfc-75663bb21e54"/>
    <ds:schemaRef ds:uri="http://schemas.microsoft.com/office/2006/documentManagement/types"/>
    <ds:schemaRef ds:uri="http://schemas.microsoft.com/office/infopath/2007/PartnerControls"/>
    <ds:schemaRef ds:uri="4890fe0a-2c4a-4106-8a90-cdc7d9cc6b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0D613A-3FEB-49F4-A478-3ECDE18D3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232FA5-1B00-4C5A-8903-B0936A219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Harmon, Jacob</cp:lastModifiedBy>
  <cp:lastPrinted>2018-08-24T21:39:40Z</cp:lastPrinted>
  <dcterms:created xsi:type="dcterms:W3CDTF">2006-08-31T18:48:44Z</dcterms:created>
  <dcterms:modified xsi:type="dcterms:W3CDTF">2019-09-18T21:54:24Z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